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984B717C-3CDA-41D0-9D4C-0E7681FEE276}" xr6:coauthVersionLast="47" xr6:coauthVersionMax="47" xr10:uidLastSave="{00000000-0000-0000-0000-000000000000}"/>
  <bookViews>
    <workbookView xWindow="-110" yWindow="-110" windowWidth="19420" windowHeight="10300" firstSheet="5" activeTab="5" xr2:uid="{00000000-000D-0000-FFFF-FFFF00000000}"/>
  </bookViews>
  <sheets>
    <sheet name="2020 Tables" sheetId="7" r:id="rId1"/>
    <sheet name="2021 Tables" sheetId="8" r:id="rId2"/>
    <sheet name="2022 Tables" sheetId="9" r:id="rId3"/>
    <sheet name="2023 Tables" sheetId="10" r:id="rId4"/>
    <sheet name="2024 Tables" sheetId="12" r:id="rId5"/>
    <sheet name="2025 Tables" sheetId="1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4" l="1"/>
  <c r="D17" i="14"/>
  <c r="E14" i="14"/>
  <c r="D14" i="14"/>
  <c r="D8" i="14"/>
  <c r="C8" i="14"/>
  <c r="E17" i="12"/>
  <c r="E14" i="12"/>
  <c r="D14" i="12"/>
  <c r="D8" i="12"/>
  <c r="C8" i="12"/>
  <c r="D8" i="10"/>
  <c r="E17" i="10"/>
  <c r="E14" i="10"/>
  <c r="D14" i="10"/>
  <c r="D15" i="10" s="1"/>
  <c r="D16" i="10" s="1"/>
  <c r="C8" i="10"/>
  <c r="E17" i="9"/>
  <c r="E14" i="9"/>
  <c r="D14" i="9"/>
  <c r="C8" i="9"/>
  <c r="D14" i="8"/>
  <c r="E17" i="8"/>
  <c r="E14" i="8"/>
  <c r="D8" i="8"/>
  <c r="C8" i="8"/>
  <c r="E18" i="7"/>
  <c r="E15" i="7"/>
  <c r="D8" i="7"/>
  <c r="D17" i="10" l="1"/>
  <c r="D17" i="12"/>
</calcChain>
</file>

<file path=xl/sharedStrings.xml><?xml version="1.0" encoding="utf-8"?>
<sst xmlns="http://schemas.openxmlformats.org/spreadsheetml/2006/main" count="342" uniqueCount="35">
  <si>
    <t>2020 Headcount</t>
  </si>
  <si>
    <t>Ethnic Origin Of Total Headcount:</t>
  </si>
  <si>
    <t>Ethnic Origin</t>
  </si>
  <si>
    <t>Headcount</t>
  </si>
  <si>
    <t>%</t>
  </si>
  <si>
    <t>M Black or Black British - Caribbean</t>
  </si>
  <si>
    <t>N Black or Black British - African</t>
  </si>
  <si>
    <t>Total</t>
  </si>
  <si>
    <t>Gender Of Total Headcount:</t>
  </si>
  <si>
    <t>Gender</t>
  </si>
  <si>
    <t>Female</t>
  </si>
  <si>
    <t>Female Total</t>
  </si>
  <si>
    <t>Male</t>
  </si>
  <si>
    <t>Less than 5</t>
  </si>
  <si>
    <t>Male Total</t>
  </si>
  <si>
    <t>Age Band Of Total Headcount:</t>
  </si>
  <si>
    <t>Ethnic Origin/Age Band</t>
  </si>
  <si>
    <t>21-25</t>
  </si>
  <si>
    <t>26-30</t>
  </si>
  <si>
    <t>31-35</t>
  </si>
  <si>
    <t>36-40</t>
  </si>
  <si>
    <t>46-50</t>
  </si>
  <si>
    <t>51-55</t>
  </si>
  <si>
    <t>56-60</t>
  </si>
  <si>
    <t>41-45</t>
  </si>
  <si>
    <t>66-70</t>
  </si>
  <si>
    <t>2021 Headcount</t>
  </si>
  <si>
    <t>2022 Headcount</t>
  </si>
  <si>
    <t>Less  than 5</t>
  </si>
  <si>
    <t>2023 Headcount</t>
  </si>
  <si>
    <t>&lt;=20 Years</t>
  </si>
  <si>
    <t>61-65</t>
  </si>
  <si>
    <t>2024 Headcount</t>
  </si>
  <si>
    <t>&gt;=71 Years</t>
  </si>
  <si>
    <t>2025 Headcount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</si>
</sst>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10" fontId="0" fillId="0" borderId="0" xfId="0" applyNumberFormat="1"/>
    <xf numFmtId="0" fontId="3" fillId="0" borderId="0" xfId="0" applyFont="1"/>
    <xf numFmtId="0" fontId="3" fillId="2" borderId="1" xfId="0" applyFont="1" applyFill="1" applyBorder="1"/>
    <xf numFmtId="164" fontId="0" fillId="0" borderId="0" xfId="0" applyNumberFormat="1"/>
    <xf numFmtId="164" fontId="3" fillId="0" borderId="0" xfId="0" applyNumberFormat="1" applyFont="1"/>
    <xf numFmtId="0" fontId="3" fillId="4" borderId="0" xfId="0" applyFont="1" applyFill="1"/>
    <xf numFmtId="0" fontId="1" fillId="0" borderId="0" xfId="0" applyFont="1"/>
    <xf numFmtId="10" fontId="0" fillId="0" borderId="0" xfId="2" applyNumberFormat="1" applyFont="1"/>
    <xf numFmtId="10" fontId="3" fillId="4" borderId="0" xfId="2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10" fontId="3" fillId="0" borderId="0" xfId="0" applyNumberFormat="1" applyFont="1"/>
    <xf numFmtId="0" fontId="0" fillId="0" borderId="0" xfId="0" applyAlignment="1">
      <alignment horizontal="left" inden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10" fontId="3" fillId="0" borderId="4" xfId="0" applyNumberFormat="1" applyFont="1" applyBorder="1"/>
    <xf numFmtId="0" fontId="4" fillId="3" borderId="0" xfId="0" applyFont="1" applyFill="1"/>
    <xf numFmtId="10" fontId="3" fillId="0" borderId="0" xfId="2" applyNumberFormat="1" applyFont="1"/>
    <xf numFmtId="0" fontId="1" fillId="0" borderId="4" xfId="0" applyFont="1" applyBorder="1"/>
    <xf numFmtId="10" fontId="1" fillId="0" borderId="4" xfId="0" applyNumberFormat="1" applyFont="1" applyBorder="1"/>
    <xf numFmtId="0" fontId="3" fillId="0" borderId="0" xfId="0" applyFont="1" applyAlignment="1">
      <alignment horizontal="left" indent="1"/>
    </xf>
    <xf numFmtId="0" fontId="1" fillId="0" borderId="4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10" fontId="1" fillId="0" borderId="0" xfId="0" applyNumberFormat="1" applyFont="1"/>
    <xf numFmtId="0" fontId="3" fillId="0" borderId="4" xfId="0" applyFont="1" applyBorder="1" applyAlignment="1">
      <alignment horizontal="left" indent="1"/>
    </xf>
  </cellXfs>
  <cellStyles count="3">
    <cellStyle name="Normal" xfId="0" builtinId="0"/>
    <cellStyle name="Normal 2" xfId="1" xr:uid="{90CAA996-2167-439B-B1EE-407A9E2EE24A}"/>
    <cellStyle name="Percent" xfId="2" builtinId="5"/>
  </cellStyles>
  <dxfs count="30">
    <dxf>
      <numFmt numFmtId="14" formatCode="0.00%"/>
    </dxf>
    <dxf>
      <numFmt numFmtId="0" formatCode="General"/>
    </dxf>
    <dxf>
      <alignment horizontal="left" vertical="bottom" textRotation="0" wrapText="0" indent="1" justifyLastLine="0" shrinkToFit="0" readingOrder="0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alignment horizontal="left" vertical="bottom" textRotation="0" wrapText="0" indent="1" justifyLastLine="0" shrinkToFit="0" readingOrder="0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alignment horizontal="left" vertical="bottom" textRotation="0" wrapText="0" indent="1" justifyLastLine="0" shrinkToFit="0" readingOrder="0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alignment horizontal="left" vertical="bottom" textRotation="0" wrapText="0" indent="1" justifyLastLine="0" shrinkToFit="0" readingOrder="0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alignment horizontal="left" vertical="bottom" textRotation="0" wrapText="0" indent="1" justifyLastLine="0" shrinkToFit="0" readingOrder="0"/>
    </dxf>
    <dxf>
      <numFmt numFmtId="164" formatCode="0.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4" formatCode="0.00%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numFmt numFmtId="164" formatCode="0.0%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61EA94-2BC8-4AB6-9FAE-DFC452DB93CF}" name="Table1" displayName="Table1" ref="B5:D8" totalsRowShown="0">
  <autoFilter ref="B5:D8" xr:uid="{1061EA94-2BC8-4AB6-9FAE-DFC452DB93CF}"/>
  <tableColumns count="3">
    <tableColumn id="1" xr3:uid="{4301887D-1B7D-47EC-810F-79E16A334C80}" name="Ethnic Origin"/>
    <tableColumn id="2" xr3:uid="{858BFC4B-EFB4-428B-8126-D3133C38C361}" name="Headcount" dataDxfId="29"/>
    <tableColumn id="3" xr3:uid="{2A2D98C0-33BC-4D07-A00C-2789ABC44825}" name="%" dataDxfId="28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0ACE70-49EF-4855-92A7-F523E4031C0A}" name="Table161215" displayName="Table161215" ref="B5:D8" totalsRowShown="0">
  <autoFilter ref="B5:D8" xr:uid="{5E63D64D-34FC-4D8E-ACC0-8352A235F83F}"/>
  <tableColumns count="3">
    <tableColumn id="1" xr3:uid="{99E316D4-24D2-46B2-9101-A26E97B344BB}" name="Ethnic Origin"/>
    <tableColumn id="2" xr3:uid="{557A8DA7-2320-42DD-A6F9-974AFE510E0D}" name="Headcount" dataDxfId="14"/>
    <tableColumn id="3" xr3:uid="{4FECAEAD-E5D5-47BE-AAF4-19611D7BFB61}" name="%" dataDxfId="13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9B6A4A7-EE91-4657-9F27-6929561A54E2}" name="Table2481316" displayName="Table2481316" ref="B11:E17" totalsRowShown="0">
  <autoFilter ref="B11:E17" xr:uid="{0E13747C-28FE-475A-AD8D-903015D6599C}"/>
  <tableColumns count="4">
    <tableColumn id="1" xr3:uid="{E6B5B1D0-DA75-4AAC-8430-8F1798E1411E}" name="Gender"/>
    <tableColumn id="2" xr3:uid="{87D5B818-8D92-4B99-B50B-B908F967CA33}" name="Ethnic Origin"/>
    <tableColumn id="3" xr3:uid="{644845E1-3551-489D-B6D5-7177779CFB7E}" name="Headcount"/>
    <tableColumn id="4" xr3:uid="{EA4B35D9-7C61-4C98-B260-5C127566A4AD}" name="%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E446F8B-7DEE-474D-BE44-C5B7E668CA37}" name="Table91417" displayName="Table91417" ref="B20:D41" totalsRowShown="0">
  <autoFilter ref="B20:D41" xr:uid="{B86D71E6-5889-404D-9C2A-8162CBE6C73F}"/>
  <tableColumns count="3">
    <tableColumn id="1" xr3:uid="{BDB5EA51-1754-44FA-A337-5A1B7112C73F}" name="Ethnic Origin/Age Band" dataDxfId="12"/>
    <tableColumn id="2" xr3:uid="{ECAD635C-3E28-41C4-B70F-A8CCAD1B789A}" name="Headcount" dataDxfId="11"/>
    <tableColumn id="3" xr3:uid="{40296504-2981-44E5-9F22-6F893BBE4247}" name="%" dataDxfId="10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A1FD9A6-2E2C-499B-B0C6-36FA2F1E837F}" name="Table16121518" displayName="Table16121518" ref="B5:D8" totalsRowShown="0">
  <autoFilter ref="B5:D8" xr:uid="{5E63D64D-34FC-4D8E-ACC0-8352A235F83F}"/>
  <tableColumns count="3">
    <tableColumn id="1" xr3:uid="{2B2459F3-3BCD-41A7-B8DE-E4B411601EC2}" name="Ethnic Origin"/>
    <tableColumn id="2" xr3:uid="{69F004A9-FA1F-4DA9-BB5F-EB4B22A09E80}" name="Headcount" dataDxfId="9"/>
    <tableColumn id="3" xr3:uid="{4914CA92-4096-4249-A1A8-79EBB93748FC}" name="%" dataDxfId="8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BD1DE39-7973-40C7-8CD8-B66151EF493E}" name="Table248131619" displayName="Table248131619" ref="B11:E17" totalsRowShown="0">
  <autoFilter ref="B11:E17" xr:uid="{0E13747C-28FE-475A-AD8D-903015D6599C}"/>
  <tableColumns count="4">
    <tableColumn id="1" xr3:uid="{5C85417D-C0B2-48E6-A880-C4546DD7AC88}" name="Gender"/>
    <tableColumn id="2" xr3:uid="{2D3C258D-6367-40B2-A0B4-1068F8F291CF}" name="Ethnic Origin"/>
    <tableColumn id="3" xr3:uid="{A6374646-B49C-4D10-BE46-1B3C93854F66}" name="Headcount"/>
    <tableColumn id="4" xr3:uid="{76C0E290-9783-442B-927A-3D2894F792AD}" name="%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3F39EEB-F7A4-4AF5-922E-E4FDDA7C0FBA}" name="Table9141720" displayName="Table9141720" ref="B20:D42" totalsRowShown="0">
  <autoFilter ref="B20:D42" xr:uid="{B86D71E6-5889-404D-9C2A-8162CBE6C73F}"/>
  <tableColumns count="3">
    <tableColumn id="1" xr3:uid="{5E888C3B-BA53-4F59-987E-4649B9F2431C}" name="Ethnic Origin/Age Band" dataDxfId="7"/>
    <tableColumn id="2" xr3:uid="{69953C9D-A43D-4935-86C1-F539E90C48D6}" name="Headcount" dataDxfId="6"/>
    <tableColumn id="3" xr3:uid="{30A63441-3FE4-4DAA-ADDB-F7A2492D14C1}" name="%" dataDxfId="5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2CBAE9E-44DB-4AD8-98F8-5A425CD484A6}" name="Table1612151821" displayName="Table1612151821" ref="B5:D8" totalsRowShown="0">
  <autoFilter ref="B5:D8" xr:uid="{5E63D64D-34FC-4D8E-ACC0-8352A235F83F}"/>
  <tableColumns count="3">
    <tableColumn id="1" xr3:uid="{601257A1-1299-49DC-83C3-5750B01ADA2C}" name="Ethnic Origin"/>
    <tableColumn id="2" xr3:uid="{E35AAA7D-5674-424A-B0D2-1CA0BF8062C2}" name="Headcount" dataDxfId="4"/>
    <tableColumn id="3" xr3:uid="{88DE60CC-5D8E-4F3A-839B-38936C4DB1DE}" name="%" dataDxfId="3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042767-AEDD-499F-B205-5C64371D4DB0}" name="Table24813161922" displayName="Table24813161922" ref="B11:E17" totalsRowShown="0">
  <autoFilter ref="B11:E17" xr:uid="{0E13747C-28FE-475A-AD8D-903015D6599C}"/>
  <tableColumns count="4">
    <tableColumn id="1" xr3:uid="{59079FEA-65FB-480D-AFFF-FD78CB5E8644}" name="Gender"/>
    <tableColumn id="2" xr3:uid="{49FBF527-FBB7-430A-BC1B-F327D43BDD54}" name="Ethnic Origin"/>
    <tableColumn id="3" xr3:uid="{BD175B7A-7FD2-4F21-AD8F-DD05123080D0}" name="Headcount"/>
    <tableColumn id="4" xr3:uid="{F0CE1E38-6745-4131-A015-F111595937CE}" name="%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3CD28AF-FA51-44A6-83CE-F3CD99346BBC}" name="Table914172023" displayName="Table914172023" ref="B20:D41" totalsRowShown="0">
  <autoFilter ref="B20:D41" xr:uid="{B86D71E6-5889-404D-9C2A-8162CBE6C73F}"/>
  <tableColumns count="3">
    <tableColumn id="1" xr3:uid="{05F85516-794D-44D5-A34A-99848FAEE048}" name="Ethnic Origin/Age Band" dataDxfId="2"/>
    <tableColumn id="2" xr3:uid="{39EAE26C-8BBE-414A-8996-6376AFFB9D09}" name="Headcount" dataDxfId="1"/>
    <tableColumn id="3" xr3:uid="{3007CA7E-B7EB-4C19-BBAA-05FB277CDDB9}" name="%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512B01-3F10-4451-AFDF-F7FF9A33A6CF}" name="Table24" displayName="Table24" ref="B12:E18" totalsRowShown="0">
  <autoFilter ref="B12:E18" xr:uid="{E8512B01-3F10-4451-AFDF-F7FF9A33A6CF}"/>
  <tableColumns count="4">
    <tableColumn id="1" xr3:uid="{52BB4119-48A8-4F5B-89DA-1C54EF47CA93}" name="Gender"/>
    <tableColumn id="2" xr3:uid="{9371D084-8504-4F9A-85D4-8BE2C269A248}" name="Ethnic Origin"/>
    <tableColumn id="3" xr3:uid="{AE33A184-042E-498F-BE1B-A628BAABBA09}" name="Headcount"/>
    <tableColumn id="4" xr3:uid="{3EB244B0-03AC-4C3E-80D5-9B3A08D115EF}" name="%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5EA0978-9DB6-4674-87D2-966AB89BB029}" name="Table10" displayName="Table10" ref="B21:D39" totalsRowShown="0" headerRowDxfId="27" tableBorderDxfId="26">
  <autoFilter ref="B21:D39" xr:uid="{65EA0978-9DB6-4674-87D2-966AB89BB029}"/>
  <tableColumns count="3">
    <tableColumn id="1" xr3:uid="{FB4A15FE-76E0-4646-9E75-344C6016FEBB}" name="Ethnic Origin/Age Band"/>
    <tableColumn id="2" xr3:uid="{6A984EAD-A631-4C58-AD3F-26DD471D2696}" name="Headcount"/>
    <tableColumn id="3" xr3:uid="{DBF10DFA-8664-4EC2-B3F5-471DBEC8D9B0}" name="%" dataDxfId="2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63D64D-34FC-4D8E-ACC0-8352A235F83F}" name="Table16" displayName="Table16" ref="B5:D8" totalsRowShown="0">
  <autoFilter ref="B5:D8" xr:uid="{5E63D64D-34FC-4D8E-ACC0-8352A235F83F}"/>
  <tableColumns count="3">
    <tableColumn id="1" xr3:uid="{C0BC3291-7D70-4B63-B0C8-39DD46D010A8}" name="Ethnic Origin"/>
    <tableColumn id="2" xr3:uid="{41E7667A-EDE0-4C09-839E-7A08C5B649FC}" name="Headcount" dataDxfId="24"/>
    <tableColumn id="3" xr3:uid="{59507A84-CCF6-44F1-8F85-81A704A058C3}" name="%" dataDxfId="2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13747C-28FE-475A-AD8D-903015D6599C}" name="Table248" displayName="Table248" ref="B11:E17" totalsRowShown="0">
  <autoFilter ref="B11:E17" xr:uid="{0E13747C-28FE-475A-AD8D-903015D6599C}"/>
  <tableColumns count="4">
    <tableColumn id="1" xr3:uid="{21ADD4C7-11E5-4572-BC13-C8C654AF21BC}" name="Gender"/>
    <tableColumn id="2" xr3:uid="{35DBAED0-7CEC-4D0B-B627-0806847577C3}" name="Ethnic Origin"/>
    <tableColumn id="3" xr3:uid="{BD9B703C-650E-430F-8CF0-72FBCB1DC376}" name="Headcount"/>
    <tableColumn id="4" xr3:uid="{04776980-D389-48B7-834A-48DBABE33DB5}" name="%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86D71E6-5889-404D-9C2A-8162CBE6C73F}" name="Table9" displayName="Table9" ref="B20:D39" totalsRowShown="0">
  <autoFilter ref="B20:D39" xr:uid="{B86D71E6-5889-404D-9C2A-8162CBE6C73F}"/>
  <tableColumns count="3">
    <tableColumn id="1" xr3:uid="{0CE07324-4408-4B36-A8BF-5E9DEB99ED8E}" name="Ethnic Origin/Age Band" dataDxfId="22"/>
    <tableColumn id="2" xr3:uid="{C2C3D98C-2DCD-492A-985E-FDFEEC886A48}" name="Headcount" dataDxfId="21"/>
    <tableColumn id="3" xr3:uid="{286AC705-2936-4075-AE65-90F9C05BEBCA}" name="%" dataDxfId="20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D79DCCD-DCEA-48CB-94D1-F65FA730CBE7}" name="Table1612" displayName="Table1612" ref="B5:D8" totalsRowShown="0">
  <autoFilter ref="B5:D8" xr:uid="{5E63D64D-34FC-4D8E-ACC0-8352A235F83F}"/>
  <tableColumns count="3">
    <tableColumn id="1" xr3:uid="{BC1B6D95-23AA-4A23-AFE1-085F5E96E204}" name="Ethnic Origin"/>
    <tableColumn id="2" xr3:uid="{B7240728-2ED5-4990-8AD6-D2AAE9B3988C}" name="Headcount" dataDxfId="19"/>
    <tableColumn id="3" xr3:uid="{0E011976-B84A-4153-9046-B5A7296ADA13}" name="%" dataDxfId="18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1B4ED65-CEDA-4CCF-A5A1-38D2E12477CE}" name="Table24813" displayName="Table24813" ref="B11:E17" totalsRowShown="0">
  <autoFilter ref="B11:E17" xr:uid="{0E13747C-28FE-475A-AD8D-903015D6599C}"/>
  <tableColumns count="4">
    <tableColumn id="1" xr3:uid="{C95B0AA5-291F-4CAF-92CB-1F6AE034263F}" name="Gender"/>
    <tableColumn id="2" xr3:uid="{8D914E09-CD5A-47BD-A153-D7D2582D4653}" name="Ethnic Origin"/>
    <tableColumn id="3" xr3:uid="{A603E98A-CC36-41D2-8975-511F4862DC1D}" name="Headcount"/>
    <tableColumn id="4" xr3:uid="{5B37B5B6-49BD-42C3-B3BC-0C5F2FB41C2F}" name="%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670F834-B3D0-4C76-880F-A4E05778BBC9}" name="Table914" displayName="Table914" ref="B20:D39" totalsRowShown="0">
  <autoFilter ref="B20:D39" xr:uid="{B86D71E6-5889-404D-9C2A-8162CBE6C73F}"/>
  <tableColumns count="3">
    <tableColumn id="1" xr3:uid="{F8888862-B4C9-4952-B595-A2D7A7249A24}" name="Ethnic Origin/Age Band" dataDxfId="17"/>
    <tableColumn id="2" xr3:uid="{354D7553-2B3F-429C-A67B-A1E27F8D518A}" name="Headcount" dataDxfId="16"/>
    <tableColumn id="3" xr3:uid="{B93E49A6-BC1B-4094-9CF8-C616C3B325E3}" name="%" dataDxfId="1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E9A2-BF87-41A4-8804-646E832FCA66}">
  <sheetPr>
    <tabColor theme="4" tint="0.59999389629810485"/>
  </sheetPr>
  <dimension ref="B2:E39"/>
  <sheetViews>
    <sheetView zoomScale="90" zoomScaleNormal="90" workbookViewId="0"/>
  </sheetViews>
  <sheetFormatPr defaultRowHeight="14.5" x14ac:dyDescent="0.35"/>
  <cols>
    <col min="2" max="2" width="35.54296875" bestFit="1" customWidth="1"/>
    <col min="3" max="3" width="30.453125" bestFit="1" customWidth="1"/>
    <col min="4" max="4" width="12.1796875" customWidth="1"/>
    <col min="5" max="5" width="9.81640625" bestFit="1" customWidth="1"/>
    <col min="11" max="11" width="33.54296875" bestFit="1" customWidth="1"/>
    <col min="13" max="13" width="20.453125" customWidth="1"/>
  </cols>
  <sheetData>
    <row r="2" spans="2:5" x14ac:dyDescent="0.35">
      <c r="B2" s="3" t="s">
        <v>0</v>
      </c>
      <c r="C2" s="3">
        <v>4028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10</v>
      </c>
      <c r="D6" s="4">
        <v>2.4826216484607746E-3</v>
      </c>
    </row>
    <row r="7" spans="2:5" x14ac:dyDescent="0.35">
      <c r="B7" t="s">
        <v>6</v>
      </c>
      <c r="C7">
        <v>34</v>
      </c>
      <c r="D7" s="4">
        <v>8.4409136047666339E-3</v>
      </c>
    </row>
    <row r="8" spans="2:5" x14ac:dyDescent="0.35">
      <c r="B8" s="2" t="s">
        <v>7</v>
      </c>
      <c r="C8" s="2">
        <v>44</v>
      </c>
      <c r="D8" s="5">
        <f>44/4028</f>
        <v>1.0923535253227408E-2</v>
      </c>
    </row>
    <row r="11" spans="2:5" x14ac:dyDescent="0.35">
      <c r="B11" s="2" t="s">
        <v>8</v>
      </c>
    </row>
    <row r="12" spans="2:5" x14ac:dyDescent="0.35">
      <c r="B12" t="s">
        <v>9</v>
      </c>
      <c r="C12" t="s">
        <v>2</v>
      </c>
      <c r="D12" t="s">
        <v>3</v>
      </c>
      <c r="E12" t="s">
        <v>4</v>
      </c>
    </row>
    <row r="13" spans="2:5" x14ac:dyDescent="0.35">
      <c r="B13" t="s">
        <v>10</v>
      </c>
      <c r="C13" t="s">
        <v>5</v>
      </c>
      <c r="D13">
        <v>6</v>
      </c>
      <c r="E13" s="8">
        <v>1.4895729890764648E-3</v>
      </c>
    </row>
    <row r="14" spans="2:5" x14ac:dyDescent="0.35">
      <c r="C14" t="s">
        <v>6</v>
      </c>
      <c r="D14">
        <v>21</v>
      </c>
      <c r="E14" s="8">
        <v>5.213505461767627E-3</v>
      </c>
    </row>
    <row r="15" spans="2:5" x14ac:dyDescent="0.35">
      <c r="B15" s="6" t="s">
        <v>11</v>
      </c>
      <c r="C15" s="6"/>
      <c r="D15" s="6">
        <v>27</v>
      </c>
      <c r="E15" s="9">
        <f>SUM(E13:E14)</f>
        <v>6.7030784508440916E-3</v>
      </c>
    </row>
    <row r="16" spans="2:5" x14ac:dyDescent="0.35">
      <c r="B16" t="s">
        <v>12</v>
      </c>
      <c r="C16" t="s">
        <v>5</v>
      </c>
      <c r="D16" t="s">
        <v>13</v>
      </c>
      <c r="E16" s="8">
        <v>9.930486593843098E-4</v>
      </c>
    </row>
    <row r="17" spans="2:5" x14ac:dyDescent="0.35">
      <c r="C17" t="s">
        <v>6</v>
      </c>
      <c r="D17">
        <v>13</v>
      </c>
      <c r="E17" s="8">
        <v>3.2274081429990069E-3</v>
      </c>
    </row>
    <row r="18" spans="2:5" x14ac:dyDescent="0.35">
      <c r="B18" s="6" t="s">
        <v>14</v>
      </c>
      <c r="C18" s="6"/>
      <c r="D18" s="6">
        <v>17</v>
      </c>
      <c r="E18" s="9">
        <f>SUM(E16:E17)</f>
        <v>4.2204568023833169E-3</v>
      </c>
    </row>
    <row r="20" spans="2:5" x14ac:dyDescent="0.35">
      <c r="B20" s="2" t="s">
        <v>15</v>
      </c>
    </row>
    <row r="21" spans="2:5" x14ac:dyDescent="0.35">
      <c r="B21" s="10" t="s">
        <v>16</v>
      </c>
      <c r="C21" s="17" t="s">
        <v>3</v>
      </c>
      <c r="D21" s="11" t="s">
        <v>4</v>
      </c>
    </row>
    <row r="22" spans="2:5" x14ac:dyDescent="0.35">
      <c r="B22" s="2" t="s">
        <v>5</v>
      </c>
      <c r="C22" s="2">
        <v>10</v>
      </c>
      <c r="D22" s="18">
        <v>2.4826216484607746E-3</v>
      </c>
      <c r="E22" s="8"/>
    </row>
    <row r="23" spans="2:5" x14ac:dyDescent="0.35">
      <c r="B23" t="s">
        <v>17</v>
      </c>
      <c r="C23" t="s">
        <v>13</v>
      </c>
      <c r="D23" s="8"/>
      <c r="E23" s="8"/>
    </row>
    <row r="24" spans="2:5" x14ac:dyDescent="0.35">
      <c r="B24" t="s">
        <v>18</v>
      </c>
      <c r="C24" t="s">
        <v>13</v>
      </c>
      <c r="D24" s="8"/>
      <c r="E24" s="8"/>
    </row>
    <row r="25" spans="2:5" x14ac:dyDescent="0.35">
      <c r="B25" t="s">
        <v>19</v>
      </c>
      <c r="C25" t="s">
        <v>13</v>
      </c>
      <c r="D25" s="8"/>
      <c r="E25" s="8"/>
    </row>
    <row r="26" spans="2:5" x14ac:dyDescent="0.35">
      <c r="B26" t="s">
        <v>20</v>
      </c>
      <c r="C26" t="s">
        <v>13</v>
      </c>
      <c r="D26" s="8"/>
      <c r="E26" s="8"/>
    </row>
    <row r="27" spans="2:5" x14ac:dyDescent="0.35">
      <c r="B27" t="s">
        <v>21</v>
      </c>
      <c r="C27" t="s">
        <v>13</v>
      </c>
      <c r="D27" s="8"/>
      <c r="E27" s="8"/>
    </row>
    <row r="28" spans="2:5" x14ac:dyDescent="0.35">
      <c r="B28" t="s">
        <v>22</v>
      </c>
      <c r="C28" t="s">
        <v>13</v>
      </c>
      <c r="D28" s="8"/>
      <c r="E28" s="8"/>
    </row>
    <row r="29" spans="2:5" x14ac:dyDescent="0.35">
      <c r="B29" t="s">
        <v>23</v>
      </c>
      <c r="C29" t="s">
        <v>13</v>
      </c>
      <c r="D29" s="8"/>
      <c r="E29" s="8"/>
    </row>
    <row r="30" spans="2:5" x14ac:dyDescent="0.35">
      <c r="B30" s="2" t="s">
        <v>6</v>
      </c>
      <c r="C30" s="2">
        <v>34</v>
      </c>
      <c r="D30" s="18">
        <v>8.4409136047666339E-3</v>
      </c>
      <c r="E30" s="8"/>
    </row>
    <row r="31" spans="2:5" x14ac:dyDescent="0.35">
      <c r="B31" t="s">
        <v>17</v>
      </c>
      <c r="C31">
        <v>5</v>
      </c>
      <c r="D31" s="8">
        <v>1.2413108242303873E-3</v>
      </c>
      <c r="E31" s="8"/>
    </row>
    <row r="32" spans="2:5" x14ac:dyDescent="0.35">
      <c r="B32" t="s">
        <v>18</v>
      </c>
      <c r="C32">
        <v>6</v>
      </c>
      <c r="D32" s="8">
        <v>1.4895729890764648E-3</v>
      </c>
      <c r="E32" s="8"/>
    </row>
    <row r="33" spans="2:5" x14ac:dyDescent="0.35">
      <c r="B33" t="s">
        <v>19</v>
      </c>
      <c r="C33">
        <v>7</v>
      </c>
      <c r="D33" s="8">
        <v>1.7378351539225421E-3</v>
      </c>
      <c r="E33" s="8"/>
    </row>
    <row r="34" spans="2:5" x14ac:dyDescent="0.35">
      <c r="B34" t="s">
        <v>20</v>
      </c>
      <c r="C34" t="s">
        <v>13</v>
      </c>
      <c r="D34" s="8"/>
      <c r="E34" s="8"/>
    </row>
    <row r="35" spans="2:5" x14ac:dyDescent="0.35">
      <c r="B35" t="s">
        <v>24</v>
      </c>
      <c r="C35" t="s">
        <v>13</v>
      </c>
      <c r="D35" s="8"/>
      <c r="E35" s="8"/>
    </row>
    <row r="36" spans="2:5" x14ac:dyDescent="0.35">
      <c r="B36" t="s">
        <v>21</v>
      </c>
      <c r="C36">
        <v>5</v>
      </c>
      <c r="D36" s="8">
        <v>1.2413108242303873E-3</v>
      </c>
      <c r="E36" s="8"/>
    </row>
    <row r="37" spans="2:5" x14ac:dyDescent="0.35">
      <c r="B37" t="s">
        <v>22</v>
      </c>
      <c r="C37" t="s">
        <v>13</v>
      </c>
      <c r="D37" s="8"/>
      <c r="E37" s="8"/>
    </row>
    <row r="38" spans="2:5" x14ac:dyDescent="0.35">
      <c r="B38" t="s">
        <v>23</v>
      </c>
      <c r="C38" t="s">
        <v>13</v>
      </c>
      <c r="D38" s="8"/>
    </row>
    <row r="39" spans="2:5" x14ac:dyDescent="0.35">
      <c r="B39" t="s">
        <v>25</v>
      </c>
      <c r="C39" t="s">
        <v>13</v>
      </c>
      <c r="D39" s="8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E74C-BC57-4F7C-92F6-1F04B28D7AC7}">
  <sheetPr>
    <tabColor theme="4" tint="0.59999389629810485"/>
  </sheetPr>
  <dimension ref="B2:E39"/>
  <sheetViews>
    <sheetView zoomScale="90" zoomScaleNormal="90" workbookViewId="0">
      <selection activeCell="C36" sqref="C36"/>
    </sheetView>
  </sheetViews>
  <sheetFormatPr defaultRowHeight="14.5" x14ac:dyDescent="0.35"/>
  <cols>
    <col min="2" max="3" width="30.453125" bestFit="1" customWidth="1"/>
    <col min="4" max="4" width="7.1796875" bestFit="1" customWidth="1"/>
  </cols>
  <sheetData>
    <row r="2" spans="2:5" x14ac:dyDescent="0.35">
      <c r="B2" s="3" t="s">
        <v>26</v>
      </c>
      <c r="C2" s="3">
        <v>4383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16</v>
      </c>
      <c r="D6" s="4">
        <v>3.650467716176135E-3</v>
      </c>
    </row>
    <row r="7" spans="2:5" x14ac:dyDescent="0.35">
      <c r="B7" t="s">
        <v>6</v>
      </c>
      <c r="C7">
        <v>37</v>
      </c>
      <c r="D7" s="4">
        <v>8.4417065936573128E-3</v>
      </c>
    </row>
    <row r="8" spans="2:5" x14ac:dyDescent="0.35">
      <c r="B8" s="2" t="s">
        <v>7</v>
      </c>
      <c r="C8" s="2">
        <f>SUM(C6:C7)</f>
        <v>53</v>
      </c>
      <c r="D8" s="12">
        <f>1.2/4383</f>
        <v>2.7378507871321013E-4</v>
      </c>
    </row>
    <row r="10" spans="2:5" x14ac:dyDescent="0.35">
      <c r="B10" s="2" t="s">
        <v>8</v>
      </c>
    </row>
    <row r="11" spans="2:5" x14ac:dyDescent="0.35">
      <c r="B11" t="s">
        <v>9</v>
      </c>
      <c r="C11" t="s">
        <v>2</v>
      </c>
      <c r="D11" t="s">
        <v>3</v>
      </c>
      <c r="E11" t="s">
        <v>4</v>
      </c>
    </row>
    <row r="12" spans="2:5" x14ac:dyDescent="0.35">
      <c r="B12" t="s">
        <v>10</v>
      </c>
      <c r="C12" t="s">
        <v>5</v>
      </c>
      <c r="D12">
        <v>10</v>
      </c>
      <c r="E12" s="8">
        <v>2.2815423226100846E-3</v>
      </c>
    </row>
    <row r="13" spans="2:5" x14ac:dyDescent="0.35">
      <c r="C13" t="s">
        <v>6</v>
      </c>
      <c r="D13">
        <v>24</v>
      </c>
      <c r="E13" s="8">
        <v>5.4757015742642025E-3</v>
      </c>
    </row>
    <row r="14" spans="2:5" x14ac:dyDescent="0.35">
      <c r="B14" s="6" t="s">
        <v>11</v>
      </c>
      <c r="C14" s="6"/>
      <c r="D14" s="6">
        <f>SUM(D12:D13)</f>
        <v>34</v>
      </c>
      <c r="E14" s="9">
        <f>SUM(E12:E13)</f>
        <v>7.7572438968742871E-3</v>
      </c>
    </row>
    <row r="15" spans="2:5" x14ac:dyDescent="0.35">
      <c r="B15" t="s">
        <v>12</v>
      </c>
      <c r="C15" t="s">
        <v>5</v>
      </c>
      <c r="D15">
        <v>6</v>
      </c>
      <c r="E15" s="8">
        <v>1.3689253935660506E-3</v>
      </c>
    </row>
    <row r="16" spans="2:5" x14ac:dyDescent="0.35">
      <c r="C16" t="s">
        <v>6</v>
      </c>
      <c r="D16">
        <v>13</v>
      </c>
      <c r="E16" s="8">
        <v>2.9660050193931098E-3</v>
      </c>
    </row>
    <row r="17" spans="2:5" x14ac:dyDescent="0.35">
      <c r="B17" s="6" t="s">
        <v>14</v>
      </c>
      <c r="C17" s="6"/>
      <c r="D17" s="6">
        <v>17</v>
      </c>
      <c r="E17" s="9">
        <f>SUM(E15:E16)</f>
        <v>4.3349304129591607E-3</v>
      </c>
    </row>
    <row r="19" spans="2:5" x14ac:dyDescent="0.35">
      <c r="B19" s="2" t="s">
        <v>15</v>
      </c>
    </row>
    <row r="20" spans="2:5" x14ac:dyDescent="0.35">
      <c r="B20" s="2" t="s">
        <v>16</v>
      </c>
      <c r="C20" s="7" t="s">
        <v>3</v>
      </c>
      <c r="D20" s="7" t="s">
        <v>4</v>
      </c>
    </row>
    <row r="21" spans="2:5" x14ac:dyDescent="0.35">
      <c r="B21" s="14" t="s">
        <v>5</v>
      </c>
      <c r="C21" s="15">
        <v>16</v>
      </c>
      <c r="D21" s="16">
        <v>3.650467716176135E-3</v>
      </c>
    </row>
    <row r="22" spans="2:5" x14ac:dyDescent="0.35">
      <c r="B22" s="13" t="s">
        <v>17</v>
      </c>
      <c r="C22" t="s">
        <v>13</v>
      </c>
      <c r="D22" s="1">
        <v>2.2815423226100844E-4</v>
      </c>
    </row>
    <row r="23" spans="2:5" x14ac:dyDescent="0.35">
      <c r="B23" s="13" t="s">
        <v>18</v>
      </c>
      <c r="C23" t="s">
        <v>13</v>
      </c>
      <c r="D23" s="1">
        <v>9.1261692904403375E-4</v>
      </c>
    </row>
    <row r="24" spans="2:5" x14ac:dyDescent="0.35">
      <c r="B24" s="13" t="s">
        <v>19</v>
      </c>
      <c r="C24" t="s">
        <v>13</v>
      </c>
      <c r="D24" s="1">
        <v>2.2815423226100844E-4</v>
      </c>
    </row>
    <row r="25" spans="2:5" x14ac:dyDescent="0.35">
      <c r="B25" s="13" t="s">
        <v>20</v>
      </c>
      <c r="C25" t="s">
        <v>13</v>
      </c>
      <c r="D25" s="1">
        <v>4.5630846452201688E-4</v>
      </c>
    </row>
    <row r="26" spans="2:5" x14ac:dyDescent="0.35">
      <c r="B26" s="13" t="s">
        <v>24</v>
      </c>
      <c r="C26" t="s">
        <v>13</v>
      </c>
      <c r="D26" s="1">
        <v>4.5630846452201688E-4</v>
      </c>
    </row>
    <row r="27" spans="2:5" x14ac:dyDescent="0.35">
      <c r="B27" s="13" t="s">
        <v>21</v>
      </c>
      <c r="C27" t="s">
        <v>13</v>
      </c>
      <c r="D27" s="1">
        <v>2.2815423226100844E-4</v>
      </c>
    </row>
    <row r="28" spans="2:5" x14ac:dyDescent="0.35">
      <c r="B28" s="13" t="s">
        <v>22</v>
      </c>
      <c r="C28" t="s">
        <v>13</v>
      </c>
      <c r="D28" s="1">
        <v>2.2815423226100844E-4</v>
      </c>
    </row>
    <row r="29" spans="2:5" x14ac:dyDescent="0.35">
      <c r="B29" s="13" t="s">
        <v>23</v>
      </c>
      <c r="C29" t="s">
        <v>13</v>
      </c>
      <c r="D29" s="1">
        <v>9.1261692904403375E-4</v>
      </c>
    </row>
    <row r="30" spans="2:5" x14ac:dyDescent="0.35">
      <c r="B30" s="14" t="s">
        <v>6</v>
      </c>
      <c r="C30" s="15">
        <v>37</v>
      </c>
      <c r="D30" s="16">
        <v>8.4417065936573128E-3</v>
      </c>
    </row>
    <row r="31" spans="2:5" x14ac:dyDescent="0.35">
      <c r="B31" s="13" t="s">
        <v>17</v>
      </c>
      <c r="C31" t="s">
        <v>13</v>
      </c>
      <c r="D31" s="1">
        <v>9.1261692904403375E-4</v>
      </c>
    </row>
    <row r="32" spans="2:5" x14ac:dyDescent="0.35">
      <c r="B32" s="13" t="s">
        <v>18</v>
      </c>
      <c r="C32" t="s">
        <v>13</v>
      </c>
      <c r="D32" s="1">
        <v>6.8446269678302531E-4</v>
      </c>
    </row>
    <row r="33" spans="2:4" x14ac:dyDescent="0.35">
      <c r="B33" s="13" t="s">
        <v>19</v>
      </c>
      <c r="C33">
        <v>5</v>
      </c>
      <c r="D33" s="1">
        <v>1.1407711613050423E-3</v>
      </c>
    </row>
    <row r="34" spans="2:4" x14ac:dyDescent="0.35">
      <c r="B34" s="13" t="s">
        <v>20</v>
      </c>
      <c r="C34">
        <v>9</v>
      </c>
      <c r="D34" s="1">
        <v>2.0533880903490761E-3</v>
      </c>
    </row>
    <row r="35" spans="2:4" x14ac:dyDescent="0.35">
      <c r="B35" s="13" t="s">
        <v>24</v>
      </c>
      <c r="C35" t="s">
        <v>13</v>
      </c>
      <c r="D35" s="1">
        <v>9.1261692904403375E-4</v>
      </c>
    </row>
    <row r="36" spans="2:4" x14ac:dyDescent="0.35">
      <c r="B36" s="13" t="s">
        <v>21</v>
      </c>
      <c r="C36">
        <v>5</v>
      </c>
      <c r="D36" s="1">
        <v>1.1407711613050423E-3</v>
      </c>
    </row>
    <row r="37" spans="2:4" x14ac:dyDescent="0.35">
      <c r="B37" s="13" t="s">
        <v>22</v>
      </c>
      <c r="C37" t="s">
        <v>13</v>
      </c>
      <c r="D37" s="1">
        <v>9.1261692904403375E-4</v>
      </c>
    </row>
    <row r="38" spans="2:4" x14ac:dyDescent="0.35">
      <c r="B38" s="13" t="s">
        <v>23</v>
      </c>
      <c r="C38" t="s">
        <v>13</v>
      </c>
      <c r="D38" s="1">
        <v>4.5630846452201688E-4</v>
      </c>
    </row>
    <row r="39" spans="2:4" x14ac:dyDescent="0.35">
      <c r="B39" s="13" t="s">
        <v>25</v>
      </c>
      <c r="C39" t="s">
        <v>13</v>
      </c>
      <c r="D39" s="1">
        <v>2.2815423226100844E-4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D7E6-4581-4B67-BC76-2AF94BC034CD}">
  <sheetPr>
    <tabColor theme="4" tint="0.59999389629810485"/>
  </sheetPr>
  <dimension ref="B2:E39"/>
  <sheetViews>
    <sheetView zoomScale="90" zoomScaleNormal="90" workbookViewId="0">
      <selection activeCell="D41" sqref="D41"/>
    </sheetView>
  </sheetViews>
  <sheetFormatPr defaultRowHeight="14.5" x14ac:dyDescent="0.35"/>
  <cols>
    <col min="2" max="3" width="30.453125" bestFit="1" customWidth="1"/>
    <col min="4" max="4" width="7.1796875" bestFit="1" customWidth="1"/>
  </cols>
  <sheetData>
    <row r="2" spans="2:5" x14ac:dyDescent="0.35">
      <c r="B2" s="3" t="s">
        <v>27</v>
      </c>
      <c r="C2" s="3">
        <v>4430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18</v>
      </c>
      <c r="D6" s="1">
        <v>4.0632054176072234E-3</v>
      </c>
    </row>
    <row r="7" spans="2:5" x14ac:dyDescent="0.35">
      <c r="B7" t="s">
        <v>6</v>
      </c>
      <c r="C7">
        <v>35</v>
      </c>
      <c r="D7" s="1">
        <v>7.900677200902935E-3</v>
      </c>
    </row>
    <row r="8" spans="2:5" x14ac:dyDescent="0.35">
      <c r="B8" s="2" t="s">
        <v>7</v>
      </c>
      <c r="C8" s="2">
        <f>SUM(C6:C7)</f>
        <v>53</v>
      </c>
      <c r="D8" s="12">
        <v>1.2E-2</v>
      </c>
    </row>
    <row r="10" spans="2:5" x14ac:dyDescent="0.35">
      <c r="B10" s="2" t="s">
        <v>8</v>
      </c>
    </row>
    <row r="11" spans="2:5" x14ac:dyDescent="0.35">
      <c r="B11" t="s">
        <v>9</v>
      </c>
      <c r="C11" t="s">
        <v>2</v>
      </c>
      <c r="D11" t="s">
        <v>3</v>
      </c>
      <c r="E11" t="s">
        <v>4</v>
      </c>
    </row>
    <row r="12" spans="2:5" x14ac:dyDescent="0.35">
      <c r="B12" t="s">
        <v>10</v>
      </c>
      <c r="C12" t="s">
        <v>5</v>
      </c>
      <c r="D12">
        <v>12</v>
      </c>
      <c r="E12" s="8">
        <v>2.7088036117381489E-3</v>
      </c>
    </row>
    <row r="13" spans="2:5" x14ac:dyDescent="0.35">
      <c r="C13" t="s">
        <v>6</v>
      </c>
      <c r="D13">
        <v>22</v>
      </c>
      <c r="E13" s="8">
        <v>4.9661399548532733E-3</v>
      </c>
    </row>
    <row r="14" spans="2:5" x14ac:dyDescent="0.35">
      <c r="B14" s="6" t="s">
        <v>11</v>
      </c>
      <c r="C14" s="6"/>
      <c r="D14" s="6">
        <f>SUM(D12:D13)</f>
        <v>34</v>
      </c>
      <c r="E14" s="9">
        <f>SUM(E12:E13)</f>
        <v>7.6749435665914223E-3</v>
      </c>
    </row>
    <row r="15" spans="2:5" x14ac:dyDescent="0.35">
      <c r="B15" t="s">
        <v>12</v>
      </c>
      <c r="C15" t="s">
        <v>5</v>
      </c>
      <c r="D15">
        <v>6</v>
      </c>
      <c r="E15" s="8">
        <v>1.3544018058690745E-3</v>
      </c>
    </row>
    <row r="16" spans="2:5" x14ac:dyDescent="0.35">
      <c r="C16" t="s">
        <v>6</v>
      </c>
      <c r="D16">
        <v>13</v>
      </c>
      <c r="E16" s="8">
        <v>2.9345372460496612E-3</v>
      </c>
    </row>
    <row r="17" spans="2:5" x14ac:dyDescent="0.35">
      <c r="B17" s="6" t="s">
        <v>14</v>
      </c>
      <c r="C17" s="6"/>
      <c r="D17" s="6">
        <v>19</v>
      </c>
      <c r="E17" s="9">
        <f>SUM(E15:E16)</f>
        <v>4.2889390519187352E-3</v>
      </c>
    </row>
    <row r="19" spans="2:5" x14ac:dyDescent="0.35">
      <c r="B19" s="2" t="s">
        <v>15</v>
      </c>
    </row>
    <row r="20" spans="2:5" x14ac:dyDescent="0.35">
      <c r="B20" s="2" t="s">
        <v>16</v>
      </c>
      <c r="C20" s="7" t="s">
        <v>3</v>
      </c>
      <c r="D20" s="7" t="s">
        <v>4</v>
      </c>
    </row>
    <row r="21" spans="2:5" x14ac:dyDescent="0.35">
      <c r="B21" s="14" t="s">
        <v>5</v>
      </c>
      <c r="C21" s="15">
        <v>18</v>
      </c>
      <c r="D21" s="16">
        <v>4.0632054176072234E-3</v>
      </c>
    </row>
    <row r="22" spans="2:5" x14ac:dyDescent="0.35">
      <c r="B22" s="13" t="s">
        <v>17</v>
      </c>
      <c r="C22" t="s">
        <v>28</v>
      </c>
      <c r="D22" s="1">
        <v>4.514672686230248E-4</v>
      </c>
    </row>
    <row r="23" spans="2:5" x14ac:dyDescent="0.35">
      <c r="B23" s="13" t="s">
        <v>18</v>
      </c>
      <c r="C23" t="s">
        <v>28</v>
      </c>
      <c r="D23" s="1">
        <v>2.257336343115124E-4</v>
      </c>
    </row>
    <row r="24" spans="2:5" x14ac:dyDescent="0.35">
      <c r="B24" s="13" t="s">
        <v>19</v>
      </c>
      <c r="C24" t="s">
        <v>28</v>
      </c>
      <c r="D24" s="1">
        <v>9.0293453724604961E-4</v>
      </c>
    </row>
    <row r="25" spans="2:5" x14ac:dyDescent="0.35">
      <c r="B25" s="13" t="s">
        <v>20</v>
      </c>
      <c r="C25" t="s">
        <v>28</v>
      </c>
      <c r="D25" s="1">
        <v>4.514672686230248E-4</v>
      </c>
    </row>
    <row r="26" spans="2:5" x14ac:dyDescent="0.35">
      <c r="B26" s="13" t="s">
        <v>24</v>
      </c>
      <c r="C26" t="s">
        <v>28</v>
      </c>
      <c r="D26" s="1">
        <v>4.514672686230248E-4</v>
      </c>
    </row>
    <row r="27" spans="2:5" x14ac:dyDescent="0.35">
      <c r="B27" s="13" t="s">
        <v>21</v>
      </c>
      <c r="C27" t="s">
        <v>28</v>
      </c>
      <c r="D27" s="1">
        <v>2.257336343115124E-4</v>
      </c>
    </row>
    <row r="28" spans="2:5" x14ac:dyDescent="0.35">
      <c r="B28" s="13" t="s">
        <v>22</v>
      </c>
      <c r="C28" t="s">
        <v>28</v>
      </c>
      <c r="D28" s="1">
        <v>2.257336343115124E-4</v>
      </c>
    </row>
    <row r="29" spans="2:5" x14ac:dyDescent="0.35">
      <c r="B29" s="13" t="s">
        <v>23</v>
      </c>
      <c r="C29">
        <v>5</v>
      </c>
      <c r="D29" s="1">
        <v>1.128668171557562E-3</v>
      </c>
    </row>
    <row r="30" spans="2:5" x14ac:dyDescent="0.35">
      <c r="B30" s="14" t="s">
        <v>6</v>
      </c>
      <c r="C30" s="15">
        <v>35</v>
      </c>
      <c r="D30" s="16">
        <v>7.900677200902935E-3</v>
      </c>
    </row>
    <row r="31" spans="2:5" x14ac:dyDescent="0.35">
      <c r="B31" s="13" t="s">
        <v>17</v>
      </c>
      <c r="C31" t="s">
        <v>28</v>
      </c>
      <c r="D31" s="1">
        <v>4.514672686230248E-4</v>
      </c>
    </row>
    <row r="32" spans="2:5" x14ac:dyDescent="0.35">
      <c r="B32" s="13" t="s">
        <v>18</v>
      </c>
      <c r="C32" t="s">
        <v>28</v>
      </c>
      <c r="D32" s="1">
        <v>4.514672686230248E-4</v>
      </c>
    </row>
    <row r="33" spans="2:4" x14ac:dyDescent="0.35">
      <c r="B33" s="13" t="s">
        <v>19</v>
      </c>
      <c r="C33">
        <v>7</v>
      </c>
      <c r="D33" s="1">
        <v>1.5801354401805869E-3</v>
      </c>
    </row>
    <row r="34" spans="2:4" x14ac:dyDescent="0.35">
      <c r="B34" s="13" t="s">
        <v>20</v>
      </c>
      <c r="C34">
        <v>7</v>
      </c>
      <c r="D34" s="1">
        <v>1.5801354401805869E-3</v>
      </c>
    </row>
    <row r="35" spans="2:4" x14ac:dyDescent="0.35">
      <c r="B35" s="13" t="s">
        <v>24</v>
      </c>
      <c r="C35">
        <v>5</v>
      </c>
      <c r="D35" s="1">
        <v>1.128668171557562E-3</v>
      </c>
    </row>
    <row r="36" spans="2:4" x14ac:dyDescent="0.35">
      <c r="B36" s="13" t="s">
        <v>21</v>
      </c>
      <c r="C36" t="s">
        <v>28</v>
      </c>
      <c r="D36" s="1">
        <v>6.7720090293453723E-4</v>
      </c>
    </row>
    <row r="37" spans="2:4" x14ac:dyDescent="0.35">
      <c r="B37" s="13" t="s">
        <v>22</v>
      </c>
      <c r="C37">
        <v>5</v>
      </c>
      <c r="D37" s="1">
        <v>1.128668171557562E-3</v>
      </c>
    </row>
    <row r="38" spans="2:4" x14ac:dyDescent="0.35">
      <c r="B38" s="13" t="s">
        <v>23</v>
      </c>
      <c r="C38" t="s">
        <v>28</v>
      </c>
      <c r="D38" s="1">
        <v>6.7720090293453723E-4</v>
      </c>
    </row>
    <row r="39" spans="2:4" x14ac:dyDescent="0.35">
      <c r="B39" s="13" t="s">
        <v>25</v>
      </c>
      <c r="C39" t="s">
        <v>28</v>
      </c>
      <c r="D39" s="1">
        <v>2.257336343115124E-4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5F92-1B4E-4234-8D03-5B74BEF159B0}">
  <sheetPr>
    <tabColor theme="4" tint="0.59999389629810485"/>
  </sheetPr>
  <dimension ref="B2:E41"/>
  <sheetViews>
    <sheetView zoomScale="90" zoomScaleNormal="90" workbookViewId="0">
      <selection activeCell="H42" sqref="H42"/>
    </sheetView>
  </sheetViews>
  <sheetFormatPr defaultRowHeight="14.5" x14ac:dyDescent="0.35"/>
  <cols>
    <col min="2" max="3" width="30.453125" bestFit="1" customWidth="1"/>
    <col min="4" max="4" width="7.1796875" bestFit="1" customWidth="1"/>
  </cols>
  <sheetData>
    <row r="2" spans="2:5" x14ac:dyDescent="0.35">
      <c r="B2" s="3" t="s">
        <v>29</v>
      </c>
      <c r="C2" s="3">
        <v>4657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21</v>
      </c>
      <c r="D6" s="1">
        <v>4.509340777324458E-3</v>
      </c>
    </row>
    <row r="7" spans="2:5" x14ac:dyDescent="0.35">
      <c r="B7" t="s">
        <v>6</v>
      </c>
      <c r="C7">
        <v>63</v>
      </c>
      <c r="D7" s="1">
        <v>1.3528022331973373E-2</v>
      </c>
    </row>
    <row r="8" spans="2:5" x14ac:dyDescent="0.35">
      <c r="B8" s="2" t="s">
        <v>7</v>
      </c>
      <c r="C8" s="2">
        <f>SUM(C6:C7)</f>
        <v>84</v>
      </c>
      <c r="D8" s="12">
        <f>SUM(D6:D7)</f>
        <v>1.8037363109297832E-2</v>
      </c>
    </row>
    <row r="10" spans="2:5" x14ac:dyDescent="0.35">
      <c r="B10" s="2" t="s">
        <v>8</v>
      </c>
    </row>
    <row r="11" spans="2:5" x14ac:dyDescent="0.35">
      <c r="B11" t="s">
        <v>9</v>
      </c>
      <c r="C11" t="s">
        <v>2</v>
      </c>
      <c r="D11" t="s">
        <v>3</v>
      </c>
      <c r="E11" t="s">
        <v>4</v>
      </c>
    </row>
    <row r="12" spans="2:5" x14ac:dyDescent="0.35">
      <c r="B12" t="s">
        <v>10</v>
      </c>
      <c r="C12" t="s">
        <v>5</v>
      </c>
      <c r="D12">
        <v>15</v>
      </c>
      <c r="E12" s="8">
        <v>3.2209576980888983E-3</v>
      </c>
    </row>
    <row r="13" spans="2:5" x14ac:dyDescent="0.35">
      <c r="C13" t="s">
        <v>6</v>
      </c>
      <c r="D13">
        <v>34</v>
      </c>
      <c r="E13" s="8">
        <v>7.3008374490015028E-3</v>
      </c>
    </row>
    <row r="14" spans="2:5" x14ac:dyDescent="0.35">
      <c r="B14" s="6" t="s">
        <v>11</v>
      </c>
      <c r="C14" s="6"/>
      <c r="D14" s="6">
        <f>SUM(D12:D13)</f>
        <v>49</v>
      </c>
      <c r="E14" s="9">
        <f>SUM(E12:E13)</f>
        <v>1.0521795147090401E-2</v>
      </c>
    </row>
    <row r="15" spans="2:5" x14ac:dyDescent="0.35">
      <c r="B15" t="s">
        <v>12</v>
      </c>
      <c r="C15" t="s">
        <v>5</v>
      </c>
      <c r="D15">
        <f t="shared" ref="D15:D16" si="0">SUBTOTAL(109,D12:D14)</f>
        <v>98</v>
      </c>
      <c r="E15" s="8">
        <v>1.2883830792355595E-3</v>
      </c>
    </row>
    <row r="16" spans="2:5" x14ac:dyDescent="0.35">
      <c r="C16" t="s">
        <v>6</v>
      </c>
      <c r="D16">
        <f t="shared" si="0"/>
        <v>83</v>
      </c>
      <c r="E16" s="8">
        <v>6.2271848829718703E-3</v>
      </c>
    </row>
    <row r="17" spans="2:5" x14ac:dyDescent="0.35">
      <c r="B17" s="6" t="s">
        <v>14</v>
      </c>
      <c r="C17" s="6"/>
      <c r="D17" s="6">
        <f>D15+D16</f>
        <v>181</v>
      </c>
      <c r="E17" s="9">
        <f>SUM(E15:E16)</f>
        <v>7.51556796220743E-3</v>
      </c>
    </row>
    <row r="19" spans="2:5" x14ac:dyDescent="0.35">
      <c r="B19" s="2" t="s">
        <v>15</v>
      </c>
    </row>
    <row r="20" spans="2:5" x14ac:dyDescent="0.35">
      <c r="B20" s="2" t="s">
        <v>16</v>
      </c>
      <c r="C20" s="7" t="s">
        <v>3</v>
      </c>
      <c r="D20" s="7" t="s">
        <v>4</v>
      </c>
    </row>
    <row r="21" spans="2:5" x14ac:dyDescent="0.35">
      <c r="B21" s="14" t="s">
        <v>5</v>
      </c>
      <c r="C21" s="15">
        <v>21</v>
      </c>
      <c r="D21" s="16">
        <v>4.509340777324458E-3</v>
      </c>
    </row>
    <row r="22" spans="2:5" x14ac:dyDescent="0.35">
      <c r="B22" s="13" t="s">
        <v>17</v>
      </c>
      <c r="C22" t="s">
        <v>13</v>
      </c>
      <c r="D22" s="1">
        <v>8.5892205282370627E-4</v>
      </c>
    </row>
    <row r="23" spans="2:5" x14ac:dyDescent="0.35">
      <c r="B23" s="13" t="s">
        <v>18</v>
      </c>
      <c r="C23" t="s">
        <v>13</v>
      </c>
      <c r="D23" s="1">
        <v>4.2946102641185313E-4</v>
      </c>
    </row>
    <row r="24" spans="2:5" x14ac:dyDescent="0.35">
      <c r="B24" s="13" t="s">
        <v>19</v>
      </c>
      <c r="C24" t="s">
        <v>13</v>
      </c>
      <c r="D24" s="1">
        <v>4.2946102641185313E-4</v>
      </c>
    </row>
    <row r="25" spans="2:5" x14ac:dyDescent="0.35">
      <c r="B25" s="13" t="s">
        <v>20</v>
      </c>
      <c r="C25" t="s">
        <v>13</v>
      </c>
      <c r="D25" s="1">
        <v>4.2946102641185313E-4</v>
      </c>
    </row>
    <row r="26" spans="2:5" x14ac:dyDescent="0.35">
      <c r="B26" s="13" t="s">
        <v>24</v>
      </c>
      <c r="C26" t="s">
        <v>13</v>
      </c>
      <c r="D26" s="1">
        <v>6.4419153961777973E-4</v>
      </c>
    </row>
    <row r="27" spans="2:5" x14ac:dyDescent="0.35">
      <c r="B27" s="13" t="s">
        <v>21</v>
      </c>
      <c r="C27" t="s">
        <v>13</v>
      </c>
      <c r="D27" s="1">
        <v>2.1473051320592657E-4</v>
      </c>
    </row>
    <row r="28" spans="2:5" x14ac:dyDescent="0.35">
      <c r="B28" s="13" t="s">
        <v>22</v>
      </c>
      <c r="C28" t="s">
        <v>13</v>
      </c>
      <c r="D28" s="1">
        <v>4.2946102641185313E-4</v>
      </c>
    </row>
    <row r="29" spans="2:5" x14ac:dyDescent="0.35">
      <c r="B29" s="13" t="s">
        <v>23</v>
      </c>
      <c r="C29">
        <v>5</v>
      </c>
      <c r="D29" s="1">
        <v>1.0736525660296329E-3</v>
      </c>
    </row>
    <row r="30" spans="2:5" x14ac:dyDescent="0.35">
      <c r="B30" s="14" t="s">
        <v>6</v>
      </c>
      <c r="C30" s="15">
        <v>63</v>
      </c>
      <c r="D30" s="16">
        <v>1.3528022331973373E-2</v>
      </c>
    </row>
    <row r="31" spans="2:5" x14ac:dyDescent="0.35">
      <c r="B31" s="13" t="s">
        <v>30</v>
      </c>
      <c r="C31" t="s">
        <v>13</v>
      </c>
      <c r="D31" s="1">
        <v>2.1473051320592657E-4</v>
      </c>
    </row>
    <row r="32" spans="2:5" x14ac:dyDescent="0.35">
      <c r="B32" s="13" t="s">
        <v>17</v>
      </c>
      <c r="C32">
        <v>6</v>
      </c>
      <c r="D32" s="1">
        <v>1.2883830792355595E-3</v>
      </c>
    </row>
    <row r="33" spans="2:4" x14ac:dyDescent="0.35">
      <c r="B33" s="13" t="s">
        <v>18</v>
      </c>
      <c r="C33">
        <v>12</v>
      </c>
      <c r="D33" s="1">
        <v>2.5767661584711189E-3</v>
      </c>
    </row>
    <row r="34" spans="2:4" x14ac:dyDescent="0.35">
      <c r="B34" s="13" t="s">
        <v>19</v>
      </c>
      <c r="C34">
        <v>13</v>
      </c>
      <c r="D34" s="1">
        <v>2.7914966716770452E-3</v>
      </c>
    </row>
    <row r="35" spans="2:4" x14ac:dyDescent="0.35">
      <c r="B35" s="13" t="s">
        <v>20</v>
      </c>
      <c r="C35">
        <v>13</v>
      </c>
      <c r="D35" s="1">
        <v>2.7914966716770452E-3</v>
      </c>
    </row>
    <row r="36" spans="2:4" x14ac:dyDescent="0.35">
      <c r="B36" s="13" t="s">
        <v>24</v>
      </c>
      <c r="C36">
        <v>5</v>
      </c>
      <c r="D36" s="1">
        <v>1.0736525660296329E-3</v>
      </c>
    </row>
    <row r="37" spans="2:4" x14ac:dyDescent="0.35">
      <c r="B37" s="13" t="s">
        <v>21</v>
      </c>
      <c r="C37" t="s">
        <v>13</v>
      </c>
      <c r="D37" s="1">
        <v>4.2946102641185313E-4</v>
      </c>
    </row>
    <row r="38" spans="2:4" x14ac:dyDescent="0.35">
      <c r="B38" s="13" t="s">
        <v>22</v>
      </c>
      <c r="C38">
        <v>6</v>
      </c>
      <c r="D38" s="1">
        <v>1.2883830792355595E-3</v>
      </c>
    </row>
    <row r="39" spans="2:4" x14ac:dyDescent="0.35">
      <c r="B39" s="13" t="s">
        <v>23</v>
      </c>
      <c r="C39" t="s">
        <v>13</v>
      </c>
      <c r="D39" s="1">
        <v>6.4419153961777973E-4</v>
      </c>
    </row>
    <row r="40" spans="2:4" x14ac:dyDescent="0.35">
      <c r="B40" s="13" t="s">
        <v>31</v>
      </c>
      <c r="C40" t="s">
        <v>13</v>
      </c>
      <c r="D40" s="1">
        <v>2.1473051320592657E-4</v>
      </c>
    </row>
    <row r="41" spans="2:4" x14ac:dyDescent="0.35">
      <c r="B41" s="13" t="s">
        <v>25</v>
      </c>
      <c r="C41" t="s">
        <v>13</v>
      </c>
      <c r="D41" s="1">
        <v>2.1473051320592657E-4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C2DA-E3F4-48AF-BAD6-C47738F8197C}">
  <sheetPr>
    <tabColor theme="4" tint="0.59999389629810485"/>
  </sheetPr>
  <dimension ref="B2:E42"/>
  <sheetViews>
    <sheetView zoomScale="90" zoomScaleNormal="90" workbookViewId="0">
      <selection activeCell="C37" sqref="C37"/>
    </sheetView>
  </sheetViews>
  <sheetFormatPr defaultRowHeight="14.5" x14ac:dyDescent="0.35"/>
  <cols>
    <col min="2" max="3" width="30.453125" bestFit="1" customWidth="1"/>
    <col min="4" max="4" width="7.1796875" bestFit="1" customWidth="1"/>
  </cols>
  <sheetData>
    <row r="2" spans="2:5" x14ac:dyDescent="0.35">
      <c r="B2" s="3" t="s">
        <v>32</v>
      </c>
      <c r="C2" s="3">
        <v>4854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30</v>
      </c>
      <c r="D6" s="1">
        <v>6.180469715698393E-3</v>
      </c>
    </row>
    <row r="7" spans="2:5" x14ac:dyDescent="0.35">
      <c r="B7" t="s">
        <v>6</v>
      </c>
      <c r="C7">
        <v>112</v>
      </c>
      <c r="D7" s="1">
        <v>2.3073753605274E-2</v>
      </c>
    </row>
    <row r="8" spans="2:5" x14ac:dyDescent="0.35">
      <c r="B8" s="2" t="s">
        <v>7</v>
      </c>
      <c r="C8" s="2">
        <f>SUM(C6:C7)</f>
        <v>142</v>
      </c>
      <c r="D8" s="12">
        <f>SUM(D6:D7)</f>
        <v>2.9254223320972394E-2</v>
      </c>
    </row>
    <row r="10" spans="2:5" x14ac:dyDescent="0.35">
      <c r="B10" s="2" t="s">
        <v>8</v>
      </c>
    </row>
    <row r="11" spans="2:5" x14ac:dyDescent="0.35">
      <c r="B11" t="s">
        <v>9</v>
      </c>
      <c r="C11" t="s">
        <v>2</v>
      </c>
      <c r="D11" t="s">
        <v>3</v>
      </c>
      <c r="E11" t="s">
        <v>4</v>
      </c>
    </row>
    <row r="12" spans="2:5" x14ac:dyDescent="0.35">
      <c r="B12" t="s">
        <v>10</v>
      </c>
      <c r="C12" t="s">
        <v>5</v>
      </c>
      <c r="D12">
        <v>21</v>
      </c>
      <c r="E12" s="8">
        <v>4.326328800988875E-3</v>
      </c>
    </row>
    <row r="13" spans="2:5" x14ac:dyDescent="0.35">
      <c r="C13" t="s">
        <v>6</v>
      </c>
      <c r="D13">
        <v>74</v>
      </c>
      <c r="E13" s="8">
        <v>1.5245158632056036E-2</v>
      </c>
    </row>
    <row r="14" spans="2:5" x14ac:dyDescent="0.35">
      <c r="B14" s="6" t="s">
        <v>11</v>
      </c>
      <c r="C14" s="6"/>
      <c r="D14" s="6">
        <f>SUM(D12:D13)</f>
        <v>95</v>
      </c>
      <c r="E14" s="9">
        <f>SUM(E12:E13)</f>
        <v>1.9571487433044911E-2</v>
      </c>
    </row>
    <row r="15" spans="2:5" x14ac:dyDescent="0.35">
      <c r="B15" t="s">
        <v>12</v>
      </c>
      <c r="C15" t="s">
        <v>5</v>
      </c>
      <c r="D15">
        <v>9</v>
      </c>
      <c r="E15" s="8">
        <v>1.854140914709518E-3</v>
      </c>
    </row>
    <row r="16" spans="2:5" x14ac:dyDescent="0.35">
      <c r="C16" t="s">
        <v>6</v>
      </c>
      <c r="D16">
        <v>38</v>
      </c>
      <c r="E16" s="8">
        <v>7.828594973217964E-3</v>
      </c>
    </row>
    <row r="17" spans="2:5" x14ac:dyDescent="0.35">
      <c r="B17" s="6" t="s">
        <v>14</v>
      </c>
      <c r="C17" s="6"/>
      <c r="D17" s="6">
        <f>D15+D16</f>
        <v>47</v>
      </c>
      <c r="E17" s="9">
        <f>SUM(E15:E16)</f>
        <v>9.6827358879274829E-3</v>
      </c>
    </row>
    <row r="19" spans="2:5" x14ac:dyDescent="0.35">
      <c r="B19" s="2" t="s">
        <v>15</v>
      </c>
    </row>
    <row r="20" spans="2:5" x14ac:dyDescent="0.35">
      <c r="B20" s="2" t="s">
        <v>16</v>
      </c>
      <c r="C20" s="7" t="s">
        <v>3</v>
      </c>
      <c r="D20" s="7" t="s">
        <v>4</v>
      </c>
    </row>
    <row r="21" spans="2:5" x14ac:dyDescent="0.35">
      <c r="B21" s="14" t="s">
        <v>5</v>
      </c>
      <c r="C21" s="15">
        <v>30</v>
      </c>
      <c r="D21" s="16">
        <v>6.180469715698393E-3</v>
      </c>
    </row>
    <row r="22" spans="2:5" x14ac:dyDescent="0.35">
      <c r="B22" s="13" t="s">
        <v>30</v>
      </c>
      <c r="C22" t="s">
        <v>13</v>
      </c>
      <c r="D22" s="1">
        <v>6.1804697156983925E-4</v>
      </c>
    </row>
    <row r="23" spans="2:5" x14ac:dyDescent="0.35">
      <c r="B23" s="13" t="s">
        <v>17</v>
      </c>
      <c r="C23">
        <v>5</v>
      </c>
      <c r="D23" s="1">
        <v>1.0300782859497322E-3</v>
      </c>
    </row>
    <row r="24" spans="2:5" x14ac:dyDescent="0.35">
      <c r="B24" s="13" t="s">
        <v>18</v>
      </c>
      <c r="C24" t="s">
        <v>13</v>
      </c>
      <c r="D24" s="1">
        <v>4.1203131437989287E-4</v>
      </c>
    </row>
    <row r="25" spans="2:5" x14ac:dyDescent="0.35">
      <c r="B25" s="13" t="s">
        <v>19</v>
      </c>
      <c r="C25" t="s">
        <v>13</v>
      </c>
      <c r="D25" s="1">
        <v>4.1203131437989287E-4</v>
      </c>
    </row>
    <row r="26" spans="2:5" x14ac:dyDescent="0.35">
      <c r="B26" s="13" t="s">
        <v>20</v>
      </c>
      <c r="C26" t="s">
        <v>13</v>
      </c>
      <c r="D26" s="1">
        <v>6.1804697156983925E-4</v>
      </c>
    </row>
    <row r="27" spans="2:5" x14ac:dyDescent="0.35">
      <c r="B27" s="13" t="s">
        <v>24</v>
      </c>
      <c r="C27">
        <v>6</v>
      </c>
      <c r="D27" s="1">
        <v>1.2360939431396785E-3</v>
      </c>
    </row>
    <row r="28" spans="2:5" x14ac:dyDescent="0.35">
      <c r="B28" s="13" t="s">
        <v>21</v>
      </c>
      <c r="C28" t="s">
        <v>13</v>
      </c>
      <c r="D28" s="1">
        <v>2.0601565718994644E-4</v>
      </c>
    </row>
    <row r="29" spans="2:5" x14ac:dyDescent="0.35">
      <c r="B29" s="13" t="s">
        <v>22</v>
      </c>
      <c r="C29" t="s">
        <v>13</v>
      </c>
      <c r="D29" s="1">
        <v>2.0601565718994644E-4</v>
      </c>
    </row>
    <row r="30" spans="2:5" x14ac:dyDescent="0.35">
      <c r="B30" s="22" t="s">
        <v>23</v>
      </c>
      <c r="C30" s="19">
        <v>7</v>
      </c>
      <c r="D30" s="20">
        <v>1.442109600329625E-3</v>
      </c>
    </row>
    <row r="31" spans="2:5" x14ac:dyDescent="0.35">
      <c r="B31" s="21" t="s">
        <v>6</v>
      </c>
      <c r="C31" s="2">
        <v>112</v>
      </c>
      <c r="D31" s="12">
        <v>2.3073753605274E-2</v>
      </c>
    </row>
    <row r="32" spans="2:5" x14ac:dyDescent="0.35">
      <c r="B32" s="13" t="s">
        <v>30</v>
      </c>
      <c r="C32" t="s">
        <v>13</v>
      </c>
      <c r="D32" s="1">
        <v>2.0601565718994644E-4</v>
      </c>
    </row>
    <row r="33" spans="2:4" x14ac:dyDescent="0.35">
      <c r="B33" s="13" t="s">
        <v>33</v>
      </c>
      <c r="C33" t="s">
        <v>13</v>
      </c>
      <c r="D33" s="1">
        <v>2.0601565718994644E-4</v>
      </c>
    </row>
    <row r="34" spans="2:4" x14ac:dyDescent="0.35">
      <c r="B34" s="13" t="s">
        <v>17</v>
      </c>
      <c r="C34">
        <v>24</v>
      </c>
      <c r="D34" s="1">
        <v>4.944375772558714E-3</v>
      </c>
    </row>
    <row r="35" spans="2:4" x14ac:dyDescent="0.35">
      <c r="B35" s="13" t="s">
        <v>18</v>
      </c>
      <c r="C35">
        <v>11</v>
      </c>
      <c r="D35" s="1">
        <v>2.266172229089411E-3</v>
      </c>
    </row>
    <row r="36" spans="2:4" x14ac:dyDescent="0.35">
      <c r="B36" s="13" t="s">
        <v>19</v>
      </c>
      <c r="C36">
        <v>31</v>
      </c>
      <c r="D36" s="1">
        <v>6.3864853728883399E-3</v>
      </c>
    </row>
    <row r="37" spans="2:4" x14ac:dyDescent="0.35">
      <c r="B37" s="13" t="s">
        <v>20</v>
      </c>
      <c r="C37">
        <v>17</v>
      </c>
      <c r="D37" s="1">
        <v>3.5022661722290895E-3</v>
      </c>
    </row>
    <row r="38" spans="2:4" x14ac:dyDescent="0.35">
      <c r="B38" s="13" t="s">
        <v>24</v>
      </c>
      <c r="C38">
        <v>9</v>
      </c>
      <c r="D38" s="1">
        <v>1.854140914709518E-3</v>
      </c>
    </row>
    <row r="39" spans="2:4" x14ac:dyDescent="0.35">
      <c r="B39" s="13" t="s">
        <v>21</v>
      </c>
      <c r="C39">
        <v>8</v>
      </c>
      <c r="D39" s="1">
        <v>1.6481252575195715E-3</v>
      </c>
    </row>
    <row r="40" spans="2:4" x14ac:dyDescent="0.35">
      <c r="B40" s="13" t="s">
        <v>22</v>
      </c>
      <c r="C40">
        <v>5</v>
      </c>
      <c r="D40" s="1">
        <v>1.0300782859497322E-3</v>
      </c>
    </row>
    <row r="41" spans="2:4" x14ac:dyDescent="0.35">
      <c r="B41" s="13" t="s">
        <v>23</v>
      </c>
      <c r="C41" t="s">
        <v>13</v>
      </c>
      <c r="D41" s="1">
        <v>8.2406262875978574E-4</v>
      </c>
    </row>
    <row r="42" spans="2:4" x14ac:dyDescent="0.35">
      <c r="B42" s="13" t="s">
        <v>31</v>
      </c>
      <c r="C42" t="s">
        <v>13</v>
      </c>
      <c r="D42" s="1">
        <v>2.0601565718994644E-4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C561-04E8-465B-9E93-234BCBA4B7B6}">
  <sheetPr>
    <tabColor theme="4" tint="0.59999389629810485"/>
  </sheetPr>
  <dimension ref="B2:E41"/>
  <sheetViews>
    <sheetView tabSelected="1" topLeftCell="A4" zoomScaleNormal="100" workbookViewId="0">
      <selection activeCell="C37" sqref="C37"/>
    </sheetView>
  </sheetViews>
  <sheetFormatPr defaultRowHeight="14.5" x14ac:dyDescent="0.35"/>
  <cols>
    <col min="2" max="3" width="30.453125" bestFit="1" customWidth="1"/>
    <col min="4" max="4" width="7.1796875" bestFit="1" customWidth="1"/>
  </cols>
  <sheetData>
    <row r="2" spans="2:5" x14ac:dyDescent="0.35">
      <c r="B2" s="3" t="s">
        <v>34</v>
      </c>
      <c r="C2" s="3">
        <v>5116</v>
      </c>
    </row>
    <row r="4" spans="2:5" x14ac:dyDescent="0.35">
      <c r="B4" s="2" t="s">
        <v>1</v>
      </c>
    </row>
    <row r="5" spans="2:5" x14ac:dyDescent="0.35">
      <c r="B5" t="s">
        <v>2</v>
      </c>
      <c r="C5" t="s">
        <v>3</v>
      </c>
      <c r="D5" t="s">
        <v>4</v>
      </c>
    </row>
    <row r="6" spans="2:5" x14ac:dyDescent="0.35">
      <c r="B6" t="s">
        <v>5</v>
      </c>
      <c r="C6">
        <v>26</v>
      </c>
      <c r="D6" s="1">
        <v>5.0820953870211105E-3</v>
      </c>
    </row>
    <row r="7" spans="2:5" x14ac:dyDescent="0.35">
      <c r="B7" t="s">
        <v>6</v>
      </c>
      <c r="C7">
        <v>120</v>
      </c>
      <c r="D7" s="1">
        <v>2.3455824863174355E-2</v>
      </c>
    </row>
    <row r="8" spans="2:5" x14ac:dyDescent="0.35">
      <c r="B8" s="2" t="s">
        <v>7</v>
      </c>
      <c r="C8" s="2">
        <f>SUM(C6:C7)</f>
        <v>146</v>
      </c>
      <c r="D8" s="12">
        <f>SUM(D6:D7)</f>
        <v>2.8537920250195466E-2</v>
      </c>
    </row>
    <row r="10" spans="2:5" x14ac:dyDescent="0.35">
      <c r="B10" s="2" t="s">
        <v>8</v>
      </c>
    </row>
    <row r="11" spans="2:5" x14ac:dyDescent="0.35">
      <c r="B11" t="s">
        <v>9</v>
      </c>
      <c r="C11" t="s">
        <v>2</v>
      </c>
      <c r="D11" t="s">
        <v>3</v>
      </c>
      <c r="E11" t="s">
        <v>4</v>
      </c>
    </row>
    <row r="12" spans="2:5" x14ac:dyDescent="0.35">
      <c r="B12" t="s">
        <v>10</v>
      </c>
      <c r="C12" t="s">
        <v>5</v>
      </c>
      <c r="D12">
        <v>17</v>
      </c>
      <c r="E12" s="8">
        <v>3.3229085222830335E-3</v>
      </c>
    </row>
    <row r="13" spans="2:5" x14ac:dyDescent="0.35">
      <c r="C13" t="s">
        <v>6</v>
      </c>
      <c r="D13">
        <v>81</v>
      </c>
      <c r="E13" s="8">
        <v>1.5832681782642688E-2</v>
      </c>
    </row>
    <row r="14" spans="2:5" x14ac:dyDescent="0.35">
      <c r="B14" s="6" t="s">
        <v>11</v>
      </c>
      <c r="C14" s="6"/>
      <c r="D14" s="6">
        <f>SUM(D12:D13)</f>
        <v>98</v>
      </c>
      <c r="E14" s="9">
        <f>SUM(E12:E13)</f>
        <v>1.915559030492572E-2</v>
      </c>
    </row>
    <row r="15" spans="2:5" x14ac:dyDescent="0.35">
      <c r="B15" t="s">
        <v>12</v>
      </c>
      <c r="C15" t="s">
        <v>5</v>
      </c>
      <c r="D15">
        <v>9</v>
      </c>
      <c r="E15" s="8">
        <v>1.7591868647380765E-3</v>
      </c>
    </row>
    <row r="16" spans="2:5" x14ac:dyDescent="0.35">
      <c r="C16" t="s">
        <v>6</v>
      </c>
      <c r="D16">
        <v>39</v>
      </c>
      <c r="E16" s="8">
        <v>7.6231430805316653E-3</v>
      </c>
    </row>
    <row r="17" spans="2:5" x14ac:dyDescent="0.35">
      <c r="B17" s="6" t="s">
        <v>14</v>
      </c>
      <c r="C17" s="6"/>
      <c r="D17" s="6">
        <f>D15+D16</f>
        <v>48</v>
      </c>
      <c r="E17" s="9">
        <f>SUM(E15:E16)</f>
        <v>9.3823299452697427E-3</v>
      </c>
    </row>
    <row r="19" spans="2:5" x14ac:dyDescent="0.35">
      <c r="B19" s="2" t="s">
        <v>15</v>
      </c>
    </row>
    <row r="20" spans="2:5" x14ac:dyDescent="0.35">
      <c r="B20" s="2" t="s">
        <v>16</v>
      </c>
      <c r="C20" s="7" t="s">
        <v>3</v>
      </c>
      <c r="D20" s="7" t="s">
        <v>4</v>
      </c>
    </row>
    <row r="21" spans="2:5" x14ac:dyDescent="0.35">
      <c r="B21" s="14" t="s">
        <v>5</v>
      </c>
      <c r="C21" s="15">
        <v>26</v>
      </c>
      <c r="D21" s="16">
        <v>5.0820953870211105E-3</v>
      </c>
    </row>
    <row r="22" spans="2:5" x14ac:dyDescent="0.35">
      <c r="B22" s="13" t="s">
        <v>17</v>
      </c>
      <c r="C22" t="s">
        <v>13</v>
      </c>
      <c r="D22" s="1">
        <v>5.8639562157935892E-4</v>
      </c>
    </row>
    <row r="23" spans="2:5" x14ac:dyDescent="0.35">
      <c r="B23" s="13" t="s">
        <v>18</v>
      </c>
      <c r="C23" t="s">
        <v>13</v>
      </c>
      <c r="D23" s="1">
        <v>7.8186082877247849E-4</v>
      </c>
    </row>
    <row r="24" spans="2:5" x14ac:dyDescent="0.35">
      <c r="B24" s="13" t="s">
        <v>19</v>
      </c>
      <c r="C24">
        <v>5</v>
      </c>
      <c r="D24" s="1">
        <v>9.7732603596559805E-4</v>
      </c>
    </row>
    <row r="25" spans="2:5" x14ac:dyDescent="0.35">
      <c r="B25" s="13" t="s">
        <v>20</v>
      </c>
      <c r="C25" t="s">
        <v>13</v>
      </c>
      <c r="D25" s="1">
        <v>7.8186082877247849E-4</v>
      </c>
    </row>
    <row r="26" spans="2:5" x14ac:dyDescent="0.35">
      <c r="B26" s="13" t="s">
        <v>24</v>
      </c>
      <c r="C26" t="s">
        <v>13</v>
      </c>
      <c r="D26" s="1">
        <v>7.8186082877247849E-4</v>
      </c>
    </row>
    <row r="27" spans="2:5" x14ac:dyDescent="0.35">
      <c r="B27" s="13" t="s">
        <v>22</v>
      </c>
      <c r="C27" t="s">
        <v>13</v>
      </c>
      <c r="D27" s="1">
        <v>1.9546520719311962E-4</v>
      </c>
    </row>
    <row r="28" spans="2:5" x14ac:dyDescent="0.35">
      <c r="B28" s="13" t="s">
        <v>23</v>
      </c>
      <c r="C28" t="s">
        <v>13</v>
      </c>
      <c r="D28" s="1">
        <v>5.8639562157935892E-4</v>
      </c>
    </row>
    <row r="29" spans="2:5" x14ac:dyDescent="0.35">
      <c r="B29" s="13" t="s">
        <v>31</v>
      </c>
      <c r="C29" t="s">
        <v>13</v>
      </c>
      <c r="D29" s="1">
        <v>3.9093041438623924E-4</v>
      </c>
    </row>
    <row r="30" spans="2:5" x14ac:dyDescent="0.35">
      <c r="B30" s="25" t="s">
        <v>6</v>
      </c>
      <c r="C30" s="15">
        <v>120</v>
      </c>
      <c r="D30" s="16">
        <v>2.3455824863174355E-2</v>
      </c>
    </row>
    <row r="31" spans="2:5" x14ac:dyDescent="0.35">
      <c r="B31" s="23" t="s">
        <v>30</v>
      </c>
      <c r="C31" s="7" t="s">
        <v>13</v>
      </c>
      <c r="D31" s="24">
        <v>1.9546520719311962E-4</v>
      </c>
    </row>
    <row r="32" spans="2:5" x14ac:dyDescent="0.35">
      <c r="B32" s="13" t="s">
        <v>33</v>
      </c>
      <c r="C32" t="s">
        <v>13</v>
      </c>
      <c r="D32" s="1">
        <v>1.9546520719311962E-4</v>
      </c>
    </row>
    <row r="33" spans="2:4" x14ac:dyDescent="0.35">
      <c r="B33" s="13" t="s">
        <v>17</v>
      </c>
      <c r="C33">
        <v>21</v>
      </c>
      <c r="D33" s="1">
        <v>4.1047693510555122E-3</v>
      </c>
    </row>
    <row r="34" spans="2:4" x14ac:dyDescent="0.35">
      <c r="B34" s="13" t="s">
        <v>18</v>
      </c>
      <c r="C34">
        <v>18</v>
      </c>
      <c r="D34" s="1">
        <v>3.5183737294761531E-3</v>
      </c>
    </row>
    <row r="35" spans="2:4" x14ac:dyDescent="0.35">
      <c r="B35" s="13" t="s">
        <v>19</v>
      </c>
      <c r="C35">
        <v>25</v>
      </c>
      <c r="D35" s="1">
        <v>4.8866301798279905E-3</v>
      </c>
    </row>
    <row r="36" spans="2:4" x14ac:dyDescent="0.35">
      <c r="B36" s="13" t="s">
        <v>20</v>
      </c>
      <c r="C36">
        <v>21</v>
      </c>
      <c r="D36" s="1">
        <v>4.1047693510555122E-3</v>
      </c>
    </row>
    <row r="37" spans="2:4" x14ac:dyDescent="0.35">
      <c r="B37" s="13" t="s">
        <v>24</v>
      </c>
      <c r="C37">
        <v>10</v>
      </c>
      <c r="D37" s="1">
        <v>1.9546520719311961E-3</v>
      </c>
    </row>
    <row r="38" spans="2:4" x14ac:dyDescent="0.35">
      <c r="B38" s="13" t="s">
        <v>21</v>
      </c>
      <c r="C38">
        <v>12</v>
      </c>
      <c r="D38" s="1">
        <v>2.3455824863174357E-3</v>
      </c>
    </row>
    <row r="39" spans="2:4" x14ac:dyDescent="0.35">
      <c r="B39" s="13" t="s">
        <v>22</v>
      </c>
      <c r="C39">
        <v>6</v>
      </c>
      <c r="D39" s="1">
        <v>1.1727912431587178E-3</v>
      </c>
    </row>
    <row r="40" spans="2:4" x14ac:dyDescent="0.35">
      <c r="B40" s="13" t="s">
        <v>23</v>
      </c>
      <c r="C40" t="s">
        <v>13</v>
      </c>
      <c r="D40" s="1">
        <v>7.8186082877247849E-4</v>
      </c>
    </row>
    <row r="41" spans="2:4" x14ac:dyDescent="0.35">
      <c r="B41" s="13" t="s">
        <v>31</v>
      </c>
      <c r="C41" t="s">
        <v>13</v>
      </c>
      <c r="D41" s="1">
        <v>1.9546520719311962E-4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e112-0af2-4a8a-8534-ec1296fac226" xsi:nil="true"/>
    <lcf76f155ced4ddcb4097134ff3c332f xmlns="00ee9388-f6ec-4feb-916f-e583bcd2805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399479-11C8-472A-AB40-E428EB288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A37FB-32D2-45C9-9334-3495B93274F4}"/>
</file>

<file path=customXml/itemProps3.xml><?xml version="1.0" encoding="utf-8"?>
<ds:datastoreItem xmlns:ds="http://schemas.openxmlformats.org/officeDocument/2006/customXml" ds:itemID="{A1A6F518-41C1-4C47-971E-9E3BA4553815}">
  <ds:schemaRefs>
    <ds:schemaRef ds:uri="http://schemas.microsoft.com/office/2006/metadata/properties"/>
    <ds:schemaRef ds:uri="http://schemas.microsoft.com/office/infopath/2007/PartnerControls"/>
    <ds:schemaRef ds:uri="0467e2b2-5dd5-4dd5-8b9a-9dbc68454732"/>
    <ds:schemaRef ds:uri="16816860-cc08-49d2-a37a-eaa1d2fca4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 Tables</vt:lpstr>
      <vt:lpstr>2021 Tables</vt:lpstr>
      <vt:lpstr>2022 Tables</vt:lpstr>
      <vt:lpstr>2023 Tables</vt:lpstr>
      <vt:lpstr>2024 Tables</vt:lpstr>
      <vt:lpstr>2025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2025-07-23T08:00:49Z</dcterms:created>
  <dcterms:modified xsi:type="dcterms:W3CDTF">2025-08-11T14:48:06Z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